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defaultThemeVersion="153222"/>
  <mc:AlternateContent xmlns:mc="http://schemas.openxmlformats.org/markup-compatibility/2006">
    <mc:Choice Requires="x15">
      <x15ac:absPath xmlns:x15ac="http://schemas.microsoft.com/office/spreadsheetml/2010/11/ac" url="M:\Products\Software by Rt\Field Calibration Checker\"/>
    </mc:Choice>
  </mc:AlternateContent>
  <bookViews>
    <workbookView xWindow="3720" yWindow="0" windowWidth="16200" windowHeight="25620"/>
  </bookViews>
  <sheets>
    <sheet name="Gauge" sheetId="1" r:id="rId1"/>
  </sheets>
  <definedNames>
    <definedName name="_xlnm.Print_Area" localSheetId="0">Gauge!$A$1:$K$52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4" i="1" l="1"/>
  <c r="H47" i="1" l="1"/>
  <c r="H44" i="1"/>
  <c r="H41" i="1"/>
  <c r="M47" i="1"/>
  <c r="M44" i="1"/>
  <c r="M41" i="1"/>
  <c r="M38" i="1"/>
  <c r="J47" i="1"/>
  <c r="B43" i="1"/>
  <c r="B40" i="1"/>
  <c r="L38" i="1" l="1"/>
  <c r="L41" i="1"/>
  <c r="L44" i="1"/>
  <c r="L47" i="1"/>
  <c r="J38" i="1" l="1"/>
  <c r="H38" i="1" s="1"/>
  <c r="J41" i="1"/>
  <c r="L49" i="1" l="1"/>
  <c r="J49" i="1"/>
  <c r="C32" i="1"/>
  <c r="A51" i="1" l="1"/>
  <c r="A50" i="1"/>
</calcChain>
</file>

<file path=xl/comments1.xml><?xml version="1.0" encoding="utf-8"?>
<comments xmlns="http://schemas.openxmlformats.org/spreadsheetml/2006/main">
  <authors>
    <author>Stephen</author>
    <author>Stephen Wong</author>
  </authors>
  <commentList>
    <comment ref="D30" authorId="0" shapeId="0">
      <text>
        <r>
          <rPr>
            <sz val="9"/>
            <color indexed="81"/>
            <rFont val="Tahoma"/>
            <family val="2"/>
          </rPr>
          <t xml:space="preserve">Date format:
</t>
        </r>
        <r>
          <rPr>
            <b/>
            <sz val="9"/>
            <color indexed="81"/>
            <rFont val="Tahoma"/>
            <family val="2"/>
          </rPr>
          <t>YYYY-MM-DD</t>
        </r>
        <r>
          <rPr>
            <sz val="9"/>
            <color indexed="81"/>
            <rFont val="Tahoma"/>
            <family val="2"/>
          </rPr>
          <t xml:space="preserve">
YYYY=Year
MM=Month
DD=Day</t>
        </r>
      </text>
    </comment>
    <comment ref="G30" authorId="0" shapeId="0">
      <text/>
    </comment>
    <comment ref="D32" authorId="1" shapeId="0">
      <text>
        <r>
          <rPr>
            <sz val="9"/>
            <color indexed="81"/>
            <rFont val="Tahoma"/>
            <family val="2"/>
          </rPr>
          <t xml:space="preserve">
</t>
        </r>
      </text>
    </comment>
    <comment ref="D33" authorId="0" shapeId="0">
      <text/>
    </comment>
  </commentList>
</comments>
</file>

<file path=xl/sharedStrings.xml><?xml version="1.0" encoding="utf-8"?>
<sst xmlns="http://schemas.openxmlformats.org/spreadsheetml/2006/main" count="36" uniqueCount="27">
  <si>
    <t>Test Date</t>
  </si>
  <si>
    <t>Yellow port</t>
  </si>
  <si>
    <t>Green port</t>
  </si>
  <si>
    <t>to</t>
  </si>
  <si>
    <t xml:space="preserve">Blue port </t>
  </si>
  <si>
    <t>Red port</t>
  </si>
  <si>
    <t>Channel A pressure</t>
  </si>
  <si>
    <t>Channel B pressure</t>
  </si>
  <si>
    <t>Difference from Average</t>
  </si>
  <si>
    <t>⇨</t>
  </si>
  <si>
    <t>Gauge Model</t>
  </si>
  <si>
    <r>
      <t xml:space="preserve">tube </t>
    </r>
    <r>
      <rPr>
        <sz val="11"/>
        <rFont val="Calibri"/>
        <family val="2"/>
        <scheme val="minor"/>
      </rPr>
      <t>from:</t>
    </r>
  </si>
  <si>
    <t>Retrotec Fan Series</t>
  </si>
  <si>
    <t>DM32</t>
  </si>
  <si>
    <t>Step 1:</t>
  </si>
  <si>
    <t>Step 3:</t>
  </si>
  <si>
    <t>Step 2:</t>
  </si>
  <si>
    <t>Connect Yellow</t>
  </si>
  <si>
    <t>Technician</t>
  </si>
  <si>
    <t>Company</t>
  </si>
  <si>
    <t>Date of Factory Calibration</t>
  </si>
  <si>
    <t>John Smith</t>
  </si>
  <si>
    <t>Company Name</t>
  </si>
  <si>
    <t>Step 4:</t>
  </si>
  <si>
    <r>
      <rPr>
        <b/>
        <sz val="11"/>
        <color theme="1"/>
        <rFont val="Calibri"/>
        <family val="2"/>
        <scheme val="minor"/>
      </rPr>
      <t>No tubes</t>
    </r>
    <r>
      <rPr>
        <sz val="11"/>
        <color theme="1"/>
        <rFont val="Calibri"/>
        <family val="2"/>
        <scheme val="minor"/>
      </rPr>
      <t xml:space="preserve"> connected:</t>
    </r>
  </si>
  <si>
    <t>Channel A</t>
  </si>
  <si>
    <t>Channel 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</si>
</sst>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dd"/>
    <numFmt numFmtId="165" formatCode="0.0\ \P\a"/>
    <numFmt numFmtId="166" formatCode="0.0%"/>
  </numFmts>
  <fonts count="17"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sz val="10"/>
      <color indexed="23"/>
      <name val="Arial"/>
      <family val="2"/>
    </font>
    <font>
      <sz val="9"/>
      <color indexed="81"/>
      <name val="Tahoma"/>
      <family val="2"/>
    </font>
    <font>
      <b/>
      <sz val="9"/>
      <color indexed="81"/>
      <name val="Tahoma"/>
      <family val="2"/>
    </font>
    <font>
      <sz val="11"/>
      <name val="Calibri"/>
      <family val="2"/>
      <scheme val="minor"/>
    </font>
    <font>
      <b/>
      <sz val="10"/>
      <color theme="1"/>
      <name val="Arial"/>
      <family val="2"/>
    </font>
    <font>
      <sz val="20"/>
      <color rgb="FF000000"/>
      <name val="Arial"/>
      <family val="2"/>
    </font>
    <font>
      <b/>
      <sz val="14"/>
      <color theme="1"/>
      <name val="Calibri"/>
      <family val="2"/>
      <scheme val="minor"/>
    </font>
    <font>
      <sz val="10"/>
      <color theme="1"/>
      <name val="Arial"/>
      <family val="2"/>
    </font>
    <font>
      <b/>
      <sz val="11"/>
      <name val="Calibri"/>
      <family val="2"/>
      <scheme val="minor"/>
    </font>
    <font>
      <sz val="11"/>
      <color theme="0"/>
      <name val="Calibri"/>
      <family val="2"/>
      <scheme val="minor"/>
    </font>
    <font>
      <b/>
      <sz val="14"/>
      <name val="Calibri"/>
      <family val="2"/>
      <scheme val="minor"/>
    </font>
    <font>
      <b/>
      <sz val="14"/>
      <color theme="0"/>
      <name val="Calibri"/>
      <family val="2"/>
      <scheme val="minor"/>
    </font>
  </fonts>
  <fills count="7">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0" fontId="4" fillId="0" borderId="0"/>
  </cellStyleXfs>
  <cellXfs count="44">
    <xf numFmtId="0" fontId="0" fillId="0" borderId="0" xfId="0"/>
    <xf numFmtId="0" fontId="5" fillId="0" borderId="0" xfId="3" applyNumberFormat="1" applyFont="1" applyFill="1" applyBorder="1" applyAlignment="1" applyProtection="1">
      <alignment horizontal="right"/>
    </xf>
    <xf numFmtId="0" fontId="10" fillId="0" borderId="0" xfId="0" applyFont="1" applyAlignment="1">
      <alignment horizontal="center"/>
    </xf>
    <xf numFmtId="0" fontId="0" fillId="0" borderId="0" xfId="0" applyAlignment="1"/>
    <xf numFmtId="0" fontId="3" fillId="0" borderId="0" xfId="0" applyFont="1" applyFill="1" applyAlignment="1">
      <alignment horizontal="center"/>
    </xf>
    <xf numFmtId="0" fontId="3" fillId="0" borderId="0" xfId="0" applyFont="1" applyFill="1" applyAlignment="1">
      <alignment horizontal="center" vertical="top"/>
    </xf>
    <xf numFmtId="0" fontId="12" fillId="0" borderId="0" xfId="0" applyFont="1" applyAlignment="1">
      <alignment horizontal="right"/>
    </xf>
    <xf numFmtId="0" fontId="9" fillId="0" borderId="0" xfId="0" applyFont="1" applyAlignment="1">
      <alignment horizontal="right" vertical="top"/>
    </xf>
    <xf numFmtId="0" fontId="13" fillId="0" borderId="0" xfId="0" applyFont="1"/>
    <xf numFmtId="0" fontId="0" fillId="0" borderId="0" xfId="0" applyFont="1" applyAlignment="1">
      <alignment horizontal="center" vertical="top"/>
    </xf>
    <xf numFmtId="0" fontId="3" fillId="0" borderId="0" xfId="0" applyFont="1" applyAlignment="1">
      <alignment horizontal="right" vertical="top"/>
    </xf>
    <xf numFmtId="0" fontId="0" fillId="0" borderId="0" xfId="0" applyFont="1" applyAlignment="1">
      <alignment horizontal="center"/>
    </xf>
    <xf numFmtId="165" fontId="11" fillId="3" borderId="1" xfId="0" applyNumberFormat="1" applyFont="1" applyFill="1" applyBorder="1" applyAlignment="1" applyProtection="1">
      <alignment horizontal="center" vertical="center"/>
      <protection locked="0"/>
    </xf>
    <xf numFmtId="165" fontId="11" fillId="4" borderId="1" xfId="0" applyNumberFormat="1" applyFont="1" applyFill="1" applyBorder="1" applyAlignment="1" applyProtection="1">
      <alignment horizontal="center" vertical="center"/>
      <protection locked="0"/>
    </xf>
    <xf numFmtId="165" fontId="11" fillId="5" borderId="1" xfId="0" applyNumberFormat="1" applyFont="1" applyFill="1" applyBorder="1" applyAlignment="1" applyProtection="1">
      <alignment horizontal="center" vertical="center"/>
      <protection locked="0"/>
    </xf>
    <xf numFmtId="165" fontId="11" fillId="6" borderId="1" xfId="0" applyNumberFormat="1" applyFont="1" applyFill="1" applyBorder="1" applyAlignment="1" applyProtection="1">
      <alignment horizontal="center" vertical="center"/>
      <protection locked="0"/>
    </xf>
    <xf numFmtId="0" fontId="3" fillId="0" borderId="0" xfId="0" applyFont="1" applyAlignment="1">
      <alignment horizontal="right"/>
    </xf>
    <xf numFmtId="0" fontId="0" fillId="0" borderId="0" xfId="0" applyAlignment="1">
      <alignment vertical="top"/>
    </xf>
    <xf numFmtId="0" fontId="3" fillId="0" borderId="0" xfId="0" applyFont="1" applyAlignment="1">
      <alignment vertical="top"/>
    </xf>
    <xf numFmtId="0" fontId="3" fillId="0" borderId="0" xfId="0" applyFont="1" applyAlignment="1">
      <alignment horizontal="right" vertical="center"/>
    </xf>
    <xf numFmtId="0" fontId="13" fillId="0" borderId="0" xfId="3" applyNumberFormat="1" applyFont="1" applyFill="1" applyBorder="1" applyAlignment="1" applyProtection="1">
      <alignment horizontal="right" vertical="center"/>
    </xf>
    <xf numFmtId="0" fontId="13" fillId="0" borderId="0" xfId="3" applyNumberFormat="1" applyFont="1" applyFill="1" applyBorder="1" applyAlignment="1" applyProtection="1">
      <alignment horizontal="right" vertical="top"/>
    </xf>
    <xf numFmtId="164" fontId="2" fillId="2" borderId="0" xfId="2" applyNumberFormat="1" applyBorder="1" applyAlignment="1" applyProtection="1">
      <alignment horizontal="left"/>
      <protection locked="0"/>
    </xf>
    <xf numFmtId="0" fontId="2" fillId="2" borderId="0" xfId="2" applyBorder="1" applyAlignment="1" applyProtection="1">
      <alignment horizontal="left"/>
      <protection locked="0"/>
    </xf>
    <xf numFmtId="0" fontId="2" fillId="2" borderId="0" xfId="2" applyAlignment="1" applyProtection="1">
      <alignment horizontal="left"/>
      <protection locked="0"/>
    </xf>
    <xf numFmtId="0" fontId="0" fillId="0" borderId="0" xfId="0" applyAlignment="1">
      <alignment horizontal="right"/>
    </xf>
    <xf numFmtId="165" fontId="11" fillId="0" borderId="1" xfId="0" applyNumberFormat="1" applyFont="1" applyFill="1" applyBorder="1" applyAlignment="1" applyProtection="1">
      <alignment horizontal="center" vertical="center"/>
      <protection locked="0"/>
    </xf>
    <xf numFmtId="0" fontId="0" fillId="0" borderId="0" xfId="0" applyFill="1"/>
    <xf numFmtId="0" fontId="3" fillId="0" borderId="0" xfId="0" applyFont="1" applyAlignment="1">
      <alignment horizontal="left"/>
    </xf>
    <xf numFmtId="0" fontId="0" fillId="0" borderId="0" xfId="0" applyAlignment="1">
      <alignment vertical="center"/>
    </xf>
    <xf numFmtId="0" fontId="3" fillId="0" borderId="0" xfId="0" applyFont="1" applyAlignment="1">
      <alignment horizontal="center"/>
    </xf>
    <xf numFmtId="166" fontId="15" fillId="0" borderId="0" xfId="1" applyNumberFormat="1" applyFont="1" applyAlignment="1">
      <alignment horizontal="center" vertical="center"/>
    </xf>
    <xf numFmtId="0" fontId="8" fillId="0" borderId="0" xfId="0" applyFont="1"/>
    <xf numFmtId="166" fontId="15" fillId="0" borderId="0" xfId="1" applyNumberFormat="1" applyFont="1" applyAlignment="1">
      <alignment horizontal="right" vertical="center"/>
    </xf>
    <xf numFmtId="0" fontId="14" fillId="0" borderId="0" xfId="0" applyFont="1"/>
    <xf numFmtId="0" fontId="3" fillId="0" borderId="0" xfId="0" applyFont="1" applyAlignment="1">
      <alignment horizontal="center" vertical="center"/>
    </xf>
    <xf numFmtId="2" fontId="0" fillId="0" borderId="0" xfId="0" applyNumberFormat="1"/>
    <xf numFmtId="166" fontId="16" fillId="0" borderId="0" xfId="1" applyNumberFormat="1" applyFont="1" applyAlignment="1">
      <alignment horizontal="center" vertical="center"/>
    </xf>
    <xf numFmtId="165" fontId="16" fillId="0" borderId="0" xfId="0" applyNumberFormat="1" applyFont="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2" fontId="11" fillId="0" borderId="0" xfId="0" applyNumberFormat="1" applyFont="1" applyAlignment="1">
      <alignment horizontal="center" vertical="center"/>
    </xf>
    <xf numFmtId="164" fontId="2" fillId="2" borderId="0" xfId="2" applyNumberFormat="1" applyBorder="1" applyAlignment="1" applyProtection="1">
      <alignment horizontal="left"/>
      <protection locked="0"/>
    </xf>
    <xf numFmtId="0" fontId="2" fillId="0" borderId="0" xfId="2" applyFill="1" applyAlignment="1" applyProtection="1"/>
  </cellXfs>
  <cellStyles count="4">
    <cellStyle name="Good" xfId="2" builtinId="26"/>
    <cellStyle name="Normal" xfId="0" builtinId="0"/>
    <cellStyle name="Normal 3" xfId="3"/>
    <cellStyle name="Percent" xfId="1" builtinId="5"/>
  </cellStyles>
  <dxfs count="10">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s>
  <tableStyles count="0" defaultTableStyle="TableStyleMedium2" defaultPivotStyle="PivotStyleLight16"/>
  <colors>
    <mruColors>
      <color rgb="FFFF0000"/>
      <color rgb="FFFF0066"/>
      <color rgb="FFFFFF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76198</xdr:rowOff>
    </xdr:from>
    <xdr:to>
      <xdr:col>10</xdr:col>
      <xdr:colOff>1009650</xdr:colOff>
      <xdr:row>28</xdr:row>
      <xdr:rowOff>219075</xdr:rowOff>
    </xdr:to>
    <xdr:sp macro="" textlink="">
      <xdr:nvSpPr>
        <xdr:cNvPr id="2" name="TextBox 1"/>
        <xdr:cNvSpPr txBox="1"/>
      </xdr:nvSpPr>
      <xdr:spPr>
        <a:xfrm>
          <a:off x="95250" y="76198"/>
          <a:ext cx="8362950" cy="5476877"/>
        </a:xfrm>
        <a:prstGeom prst="rect">
          <a:avLst/>
        </a:prstGeom>
        <a:solidFill>
          <a:srgbClr val="FFCC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600" b="1"/>
            <a:t>                                         </a:t>
          </a:r>
          <a:r>
            <a:rPr lang="en-US" sz="1800" b="1">
              <a:solidFill>
                <a:sysClr val="windowText" lastClr="000000"/>
              </a:solidFill>
            </a:rPr>
            <a:t>Field Calibration Check for</a:t>
          </a:r>
          <a:r>
            <a:rPr lang="en-US" sz="1800" b="1" baseline="0">
              <a:solidFill>
                <a:sysClr val="windowText" lastClr="000000"/>
              </a:solidFill>
            </a:rPr>
            <a:t> Gauge                        </a:t>
          </a:r>
          <a:r>
            <a:rPr lang="en-US" sz="1800" b="1">
              <a:solidFill>
                <a:sysClr val="windowText" lastClr="000000"/>
              </a:solidFill>
            </a:rPr>
            <a:t>                     </a:t>
          </a:r>
          <a:endParaRPr lang="en-US" sz="400" b="1"/>
        </a:p>
        <a:p>
          <a:endParaRPr lang="en-US" sz="1000" b="1"/>
        </a:p>
        <a:p>
          <a:r>
            <a:rPr lang="en-US" sz="1100">
              <a:solidFill>
                <a:schemeClr val="dk1"/>
              </a:solidFill>
              <a:effectLst/>
              <a:latin typeface="+mn-lt"/>
              <a:ea typeface="+mn-ea"/>
              <a:cs typeface="+mn-cs"/>
            </a:rPr>
            <a:t>This procedure checks the calibration of each channel against the other channel in both positive and negative directions. It also checks all tubes used for leaks and blockages. Pressure will drop slightly each time the gauge auto-zeros but if it drops rapidly try another tube. If it drops to zero in 20 seconds there may be an internal leak in the gauge. If the pressure is more than 10% different between channels, try another tube. In both cases, the tubing should be have no water drops in it; nor should the gauge connections.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tubing is causing the problem, replace the tube or dry it out by swinging it around. If the gauge is still more than 2% different between channels, it should be returned for calibration or checked against another gauge if one is available. Make sure you know which component is faulty before returning it for calibration.</a:t>
          </a:r>
        </a:p>
        <a:p>
          <a:endParaRPr lang="en-US" sz="1000" b="1"/>
        </a:p>
        <a:p>
          <a:r>
            <a:rPr lang="en-US" sz="1600" b="1"/>
            <a:t>Instructions:</a:t>
          </a:r>
        </a:p>
        <a:p>
          <a:endParaRPr lang="en-US" sz="800" b="1"/>
        </a:p>
        <a:p>
          <a:r>
            <a:rPr lang="ja-JP" altLang="en-US" sz="1100">
              <a:solidFill>
                <a:schemeClr val="dk1"/>
              </a:solidFill>
              <a:effectLst/>
              <a:latin typeface="+mn-lt"/>
              <a:ea typeface="+mn-ea"/>
              <a:cs typeface="+mn-cs"/>
            </a:rPr>
            <a:t>□</a:t>
          </a:r>
          <a:r>
            <a:rPr lang="ja-JP" alt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Place the gauge and tubing on a stable surface where they will not move. Away from heat sources such as hands, heaters or the Sun and away from cold sources. They must be indoors at the same temperature for 30 minutes.</a:t>
          </a:r>
        </a:p>
        <a:p>
          <a:r>
            <a:rPr lang="ja-JP" altLang="en-US" sz="1100">
              <a:solidFill>
                <a:schemeClr val="dk1"/>
              </a:solidFill>
              <a:effectLst/>
              <a:latin typeface="+mn-lt"/>
              <a:ea typeface="+mn-ea"/>
              <a:cs typeface="+mn-cs"/>
            </a:rPr>
            <a:t>□</a:t>
          </a:r>
          <a:r>
            <a:rPr lang="en-US" sz="1100">
              <a:solidFill>
                <a:schemeClr val="dk1"/>
              </a:solidFill>
              <a:effectLst/>
              <a:latin typeface="+mn-lt"/>
              <a:ea typeface="+mn-ea"/>
              <a:cs typeface="+mn-cs"/>
            </a:rPr>
            <a:t> Turn on the gauge.</a:t>
          </a:r>
        </a:p>
        <a:p>
          <a:r>
            <a:rPr lang="ja-JP" altLang="en-US" sz="1100">
              <a:solidFill>
                <a:schemeClr val="dk1"/>
              </a:solidFill>
              <a:effectLst/>
              <a:latin typeface="+mn-lt"/>
              <a:ea typeface="+mn-ea"/>
              <a:cs typeface="+mn-cs"/>
            </a:rPr>
            <a:t>□</a:t>
          </a:r>
          <a:r>
            <a:rPr lang="en-US" sz="1100">
              <a:solidFill>
                <a:schemeClr val="dk1"/>
              </a:solidFill>
              <a:effectLst/>
              <a:latin typeface="+mn-lt"/>
              <a:ea typeface="+mn-ea"/>
              <a:cs typeface="+mn-cs"/>
            </a:rPr>
            <a:t> Set </a:t>
          </a:r>
          <a:r>
            <a:rPr lang="en-US" sz="1100" b="1">
              <a:solidFill>
                <a:schemeClr val="dk1"/>
              </a:solidFill>
              <a:effectLst/>
              <a:latin typeface="+mn-lt"/>
              <a:ea typeface="+mn-ea"/>
              <a:cs typeface="+mn-cs"/>
            </a:rPr>
            <a:t>[Time Average] </a:t>
          </a:r>
          <a:r>
            <a:rPr lang="en-US" sz="1100">
              <a:solidFill>
                <a:schemeClr val="dk1"/>
              </a:solidFill>
              <a:effectLst/>
              <a:latin typeface="+mn-lt"/>
              <a:ea typeface="+mn-ea"/>
              <a:cs typeface="+mn-cs"/>
            </a:rPr>
            <a:t>to 5 seconds in </a:t>
          </a:r>
          <a:r>
            <a:rPr lang="en-US" sz="1100" b="1">
              <a:solidFill>
                <a:schemeClr val="dk1"/>
              </a:solidFill>
              <a:effectLst/>
              <a:latin typeface="+mn-lt"/>
              <a:ea typeface="+mn-ea"/>
              <a:cs typeface="+mn-cs"/>
            </a:rPr>
            <a:t>[Settings]</a:t>
          </a:r>
          <a:r>
            <a:rPr lang="en-US" sz="1100">
              <a:solidFill>
                <a:schemeClr val="dk1"/>
              </a:solidFill>
              <a:effectLst/>
              <a:latin typeface="+mn-lt"/>
              <a:ea typeface="+mn-ea"/>
              <a:cs typeface="+mn-cs"/>
            </a:rPr>
            <a:t>. </a:t>
          </a:r>
        </a:p>
        <a:p>
          <a:r>
            <a:rPr lang="ja-JP" altLang="en-US" sz="1100">
              <a:solidFill>
                <a:schemeClr val="dk1"/>
              </a:solidFill>
              <a:effectLst/>
              <a:latin typeface="+mn-lt"/>
              <a:ea typeface="+mn-ea"/>
              <a:cs typeface="+mn-cs"/>
            </a:rPr>
            <a:t>□</a:t>
          </a:r>
          <a:r>
            <a:rPr lang="en-US" sz="1100">
              <a:solidFill>
                <a:schemeClr val="dk1"/>
              </a:solidFill>
              <a:effectLst/>
              <a:latin typeface="+mn-lt"/>
              <a:ea typeface="+mn-ea"/>
              <a:cs typeface="+mn-cs"/>
            </a:rPr>
            <a:t> Tap </a:t>
          </a:r>
          <a:r>
            <a:rPr lang="en-US" sz="1100" b="1">
              <a:solidFill>
                <a:schemeClr val="dk1"/>
              </a:solidFill>
              <a:effectLst/>
              <a:latin typeface="+mn-lt"/>
              <a:ea typeface="+mn-ea"/>
              <a:cs typeface="+mn-cs"/>
            </a:rPr>
            <a:t>[Channel B] </a:t>
          </a:r>
          <a:r>
            <a:rPr lang="en-US" sz="1100">
              <a:solidFill>
                <a:schemeClr val="dk1"/>
              </a:solidFill>
              <a:effectLst/>
              <a:latin typeface="+mn-lt"/>
              <a:ea typeface="+mn-ea"/>
              <a:cs typeface="+mn-cs"/>
            </a:rPr>
            <a:t>and select</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a:t>
          </a:r>
          <a:r>
            <a:rPr lang="en-US" sz="1100">
              <a:solidFill>
                <a:schemeClr val="dk1"/>
              </a:solidFill>
              <a:effectLst/>
              <a:latin typeface="+mn-lt"/>
              <a:ea typeface="+mn-ea"/>
              <a:cs typeface="+mn-cs"/>
            </a:rPr>
            <a:t>Pressure: Pa". </a:t>
          </a:r>
        </a:p>
        <a:p>
          <a:r>
            <a:rPr lang="ja-JP" alt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Perform </a:t>
          </a:r>
          <a:r>
            <a:rPr lang="en-US" sz="1100" b="1" baseline="0">
              <a:solidFill>
                <a:schemeClr val="dk1"/>
              </a:solidFill>
              <a:effectLst/>
              <a:latin typeface="+mn-lt"/>
              <a:ea typeface="+mn-ea"/>
              <a:cs typeface="+mn-cs"/>
            </a:rPr>
            <a:t>Step 1 </a:t>
          </a:r>
          <a:r>
            <a:rPr lang="en-US" sz="1100" baseline="0">
              <a:solidFill>
                <a:schemeClr val="dk1"/>
              </a:solidFill>
              <a:effectLst/>
              <a:latin typeface="+mn-lt"/>
              <a:ea typeface="+mn-ea"/>
              <a:cs typeface="+mn-cs"/>
            </a:rPr>
            <a:t>below, and w</a:t>
          </a:r>
          <a:r>
            <a:rPr lang="en-US" sz="1100">
              <a:solidFill>
                <a:schemeClr val="dk1"/>
              </a:solidFill>
              <a:effectLst/>
              <a:latin typeface="+mn-lt"/>
              <a:ea typeface="+mn-ea"/>
              <a:cs typeface="+mn-cs"/>
            </a:rPr>
            <a:t>ait 60 seconds. </a:t>
          </a:r>
          <a:endParaRPr lang="en-US">
            <a:effectLst/>
          </a:endParaRPr>
        </a:p>
        <a:p>
          <a:pPr eaLnBrk="1" fontAlgn="auto" latinLnBrk="0" hangingPunct="1"/>
          <a:r>
            <a:rPr lang="ja-JP" altLang="en-US" sz="1100">
              <a:solidFill>
                <a:schemeClr val="dk1"/>
              </a:solidFill>
              <a:effectLst/>
              <a:latin typeface="+mn-lt"/>
              <a:ea typeface="+mn-ea"/>
              <a:cs typeface="+mn-cs"/>
            </a:rPr>
            <a:t>□ </a:t>
          </a:r>
          <a:r>
            <a:rPr lang="en-US" sz="1100">
              <a:solidFill>
                <a:schemeClr val="dk1"/>
              </a:solidFill>
              <a:effectLst/>
              <a:latin typeface="+mn-lt"/>
              <a:ea typeface="+mn-ea"/>
              <a:cs typeface="+mn-cs"/>
            </a:rPr>
            <a:t>Tap Channel A to activate </a:t>
          </a:r>
          <a:r>
            <a:rPr lang="en-US" sz="1100" b="1">
              <a:solidFill>
                <a:schemeClr val="dk1"/>
              </a:solidFill>
              <a:effectLst/>
              <a:latin typeface="+mn-lt"/>
              <a:ea typeface="+mn-ea"/>
              <a:cs typeface="+mn-cs"/>
            </a:rPr>
            <a:t>[HOLD]</a:t>
          </a:r>
          <a:r>
            <a:rPr lang="en-US" sz="1100">
              <a:solidFill>
                <a:schemeClr val="dk1"/>
              </a:solidFill>
              <a:effectLst/>
              <a:latin typeface="+mn-lt"/>
              <a:ea typeface="+mn-ea"/>
              <a:cs typeface="+mn-cs"/>
            </a:rPr>
            <a:t>. Enter</a:t>
          </a:r>
          <a:r>
            <a:rPr lang="en-US" sz="1100" baseline="0">
              <a:solidFill>
                <a:schemeClr val="dk1"/>
              </a:solidFill>
              <a:effectLst/>
              <a:latin typeface="+mn-lt"/>
              <a:ea typeface="+mn-ea"/>
              <a:cs typeface="+mn-cs"/>
            </a:rPr>
            <a:t> Channel A and Channel B pressures</a:t>
          </a:r>
          <a:r>
            <a:rPr lang="en-US" sz="1100">
              <a:solidFill>
                <a:schemeClr val="dk1"/>
              </a:solidFill>
              <a:effectLst/>
              <a:latin typeface="+mn-lt"/>
              <a:ea typeface="+mn-ea"/>
              <a:cs typeface="+mn-cs"/>
            </a:rPr>
            <a:t>, then tap Channel A to release </a:t>
          </a:r>
          <a:r>
            <a:rPr lang="en-US" sz="1100" b="1">
              <a:solidFill>
                <a:schemeClr val="dk1"/>
              </a:solidFill>
              <a:effectLst/>
              <a:latin typeface="+mn-lt"/>
              <a:ea typeface="+mn-ea"/>
              <a:cs typeface="+mn-cs"/>
            </a:rPr>
            <a:t>[HOLD]</a:t>
          </a:r>
          <a:r>
            <a:rPr lang="en-US" sz="1100">
              <a:solidFill>
                <a:schemeClr val="dk1"/>
              </a:solidFill>
              <a:effectLst/>
              <a:latin typeface="+mn-lt"/>
              <a:ea typeface="+mn-ea"/>
              <a:cs typeface="+mn-cs"/>
            </a:rPr>
            <a:t>.</a:t>
          </a:r>
          <a:endParaRPr lang="en-US">
            <a:effectLst/>
          </a:endParaRPr>
        </a:p>
        <a:p>
          <a:r>
            <a:rPr lang="ja-JP" alt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Perform </a:t>
          </a:r>
          <a:r>
            <a:rPr lang="en-US" sz="1100" b="1" baseline="0">
              <a:solidFill>
                <a:schemeClr val="dk1"/>
              </a:solidFill>
              <a:effectLst/>
              <a:latin typeface="+mn-lt"/>
              <a:ea typeface="+mn-ea"/>
              <a:cs typeface="+mn-cs"/>
            </a:rPr>
            <a:t>Step 2 </a:t>
          </a:r>
          <a:r>
            <a:rPr lang="en-US" sz="1100" baseline="0">
              <a:solidFill>
                <a:schemeClr val="dk1"/>
              </a:solidFill>
              <a:effectLst/>
              <a:latin typeface="+mn-lt"/>
              <a:ea typeface="+mn-ea"/>
              <a:cs typeface="+mn-cs"/>
            </a:rPr>
            <a:t>below, and w</a:t>
          </a:r>
          <a:r>
            <a:rPr lang="en-US" sz="1100">
              <a:solidFill>
                <a:schemeClr val="dk1"/>
              </a:solidFill>
              <a:effectLst/>
              <a:latin typeface="+mn-lt"/>
              <a:ea typeface="+mn-ea"/>
              <a:cs typeface="+mn-cs"/>
            </a:rPr>
            <a:t>ait 15 seconds. </a:t>
          </a:r>
        </a:p>
        <a:p>
          <a:pPr eaLnBrk="1" fontAlgn="auto" latinLnBrk="0" hangingPunct="1"/>
          <a:r>
            <a:rPr lang="ja-JP" altLang="en-US" sz="1100">
              <a:solidFill>
                <a:schemeClr val="dk1"/>
              </a:solidFill>
              <a:effectLst/>
              <a:latin typeface="+mn-lt"/>
              <a:ea typeface="+mn-ea"/>
              <a:cs typeface="+mn-cs"/>
            </a:rPr>
            <a:t>□ </a:t>
          </a:r>
          <a:r>
            <a:rPr lang="en-US" sz="1100">
              <a:solidFill>
                <a:schemeClr val="dk1"/>
              </a:solidFill>
              <a:effectLst/>
              <a:latin typeface="+mn-lt"/>
              <a:ea typeface="+mn-ea"/>
              <a:cs typeface="+mn-cs"/>
            </a:rPr>
            <a:t>Tap Channel A to activate </a:t>
          </a:r>
          <a:r>
            <a:rPr lang="en-US" sz="1100" b="1">
              <a:solidFill>
                <a:schemeClr val="dk1"/>
              </a:solidFill>
              <a:effectLst/>
              <a:latin typeface="+mn-lt"/>
              <a:ea typeface="+mn-ea"/>
              <a:cs typeface="+mn-cs"/>
            </a:rPr>
            <a:t>[HOLD]</a:t>
          </a:r>
          <a:r>
            <a:rPr lang="en-US" sz="1100">
              <a:solidFill>
                <a:schemeClr val="dk1"/>
              </a:solidFill>
              <a:effectLst/>
              <a:latin typeface="+mn-lt"/>
              <a:ea typeface="+mn-ea"/>
              <a:cs typeface="+mn-cs"/>
            </a:rPr>
            <a:t>. Enter</a:t>
          </a:r>
          <a:r>
            <a:rPr lang="en-US" sz="1100" baseline="0">
              <a:solidFill>
                <a:schemeClr val="dk1"/>
              </a:solidFill>
              <a:effectLst/>
              <a:latin typeface="+mn-lt"/>
              <a:ea typeface="+mn-ea"/>
              <a:cs typeface="+mn-cs"/>
            </a:rPr>
            <a:t> Channel A and Channel B pressures</a:t>
          </a:r>
          <a:r>
            <a:rPr lang="en-US" sz="1100">
              <a:solidFill>
                <a:schemeClr val="dk1"/>
              </a:solidFill>
              <a:effectLst/>
              <a:latin typeface="+mn-lt"/>
              <a:ea typeface="+mn-ea"/>
              <a:cs typeface="+mn-cs"/>
            </a:rPr>
            <a:t>, then tap Channel A to release </a:t>
          </a:r>
          <a:r>
            <a:rPr lang="en-US" sz="1100" b="1">
              <a:solidFill>
                <a:schemeClr val="dk1"/>
              </a:solidFill>
              <a:effectLst/>
              <a:latin typeface="+mn-lt"/>
              <a:ea typeface="+mn-ea"/>
              <a:cs typeface="+mn-cs"/>
            </a:rPr>
            <a:t>[HOLD]</a:t>
          </a:r>
          <a:r>
            <a:rPr lang="en-US" sz="1100">
              <a:solidFill>
                <a:schemeClr val="dk1"/>
              </a:solidFill>
              <a:effectLst/>
              <a:latin typeface="+mn-lt"/>
              <a:ea typeface="+mn-ea"/>
              <a:cs typeface="+mn-cs"/>
            </a:rPr>
            <a:t>.</a:t>
          </a:r>
          <a:endParaRPr lang="en-US">
            <a:effectLst/>
          </a:endParaRPr>
        </a:p>
        <a:p>
          <a:r>
            <a:rPr lang="ja-JP" alt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Perform </a:t>
          </a:r>
          <a:r>
            <a:rPr lang="en-US" sz="1100" b="1" baseline="0">
              <a:solidFill>
                <a:schemeClr val="dk1"/>
              </a:solidFill>
              <a:effectLst/>
              <a:latin typeface="+mn-lt"/>
              <a:ea typeface="+mn-ea"/>
              <a:cs typeface="+mn-cs"/>
            </a:rPr>
            <a:t>Step 3 </a:t>
          </a:r>
          <a:r>
            <a:rPr lang="en-US" sz="1100" baseline="0">
              <a:solidFill>
                <a:schemeClr val="dk1"/>
              </a:solidFill>
              <a:effectLst/>
              <a:latin typeface="+mn-lt"/>
              <a:ea typeface="+mn-ea"/>
              <a:cs typeface="+mn-cs"/>
            </a:rPr>
            <a:t>below, and w</a:t>
          </a:r>
          <a:r>
            <a:rPr lang="en-US" sz="1100">
              <a:solidFill>
                <a:schemeClr val="dk1"/>
              </a:solidFill>
              <a:effectLst/>
              <a:latin typeface="+mn-lt"/>
              <a:ea typeface="+mn-ea"/>
              <a:cs typeface="+mn-cs"/>
            </a:rPr>
            <a:t>ait 15 seconds. </a:t>
          </a:r>
          <a:endParaRPr lang="en-US">
            <a:effectLst/>
          </a:endParaRPr>
        </a:p>
        <a:p>
          <a:pPr eaLnBrk="1" fontAlgn="auto" latinLnBrk="0" hangingPunct="1"/>
          <a:r>
            <a:rPr lang="ja-JP" altLang="en-US" sz="1100">
              <a:solidFill>
                <a:schemeClr val="dk1"/>
              </a:solidFill>
              <a:effectLst/>
              <a:latin typeface="+mn-lt"/>
              <a:ea typeface="+mn-ea"/>
              <a:cs typeface="+mn-cs"/>
            </a:rPr>
            <a:t>□ </a:t>
          </a:r>
          <a:r>
            <a:rPr lang="en-US" sz="1100">
              <a:solidFill>
                <a:schemeClr val="dk1"/>
              </a:solidFill>
              <a:effectLst/>
              <a:latin typeface="+mn-lt"/>
              <a:ea typeface="+mn-ea"/>
              <a:cs typeface="+mn-cs"/>
            </a:rPr>
            <a:t>Tap Channel A to activate </a:t>
          </a:r>
          <a:r>
            <a:rPr lang="en-US" sz="1100" b="1">
              <a:solidFill>
                <a:schemeClr val="dk1"/>
              </a:solidFill>
              <a:effectLst/>
              <a:latin typeface="+mn-lt"/>
              <a:ea typeface="+mn-ea"/>
              <a:cs typeface="+mn-cs"/>
            </a:rPr>
            <a:t>[HOLD]</a:t>
          </a:r>
          <a:r>
            <a:rPr lang="en-US" sz="1100">
              <a:solidFill>
                <a:schemeClr val="dk1"/>
              </a:solidFill>
              <a:effectLst/>
              <a:latin typeface="+mn-lt"/>
              <a:ea typeface="+mn-ea"/>
              <a:cs typeface="+mn-cs"/>
            </a:rPr>
            <a:t>. Enter</a:t>
          </a:r>
          <a:r>
            <a:rPr lang="en-US" sz="1100" baseline="0">
              <a:solidFill>
                <a:schemeClr val="dk1"/>
              </a:solidFill>
              <a:effectLst/>
              <a:latin typeface="+mn-lt"/>
              <a:ea typeface="+mn-ea"/>
              <a:cs typeface="+mn-cs"/>
            </a:rPr>
            <a:t> Channel A and Channel B pressures</a:t>
          </a:r>
          <a:r>
            <a:rPr lang="en-US" sz="1100">
              <a:solidFill>
                <a:schemeClr val="dk1"/>
              </a:solidFill>
              <a:effectLst/>
              <a:latin typeface="+mn-lt"/>
              <a:ea typeface="+mn-ea"/>
              <a:cs typeface="+mn-cs"/>
            </a:rPr>
            <a:t>, then tap Channel A to release </a:t>
          </a:r>
          <a:r>
            <a:rPr lang="en-US" sz="1100" b="1">
              <a:solidFill>
                <a:schemeClr val="dk1"/>
              </a:solidFill>
              <a:effectLst/>
              <a:latin typeface="+mn-lt"/>
              <a:ea typeface="+mn-ea"/>
              <a:cs typeface="+mn-cs"/>
            </a:rPr>
            <a:t>[HOLD]</a:t>
          </a:r>
          <a:r>
            <a:rPr lang="en-US" sz="1100">
              <a:solidFill>
                <a:schemeClr val="dk1"/>
              </a:solidFill>
              <a:effectLst/>
              <a:latin typeface="+mn-lt"/>
              <a:ea typeface="+mn-ea"/>
              <a:cs typeface="+mn-cs"/>
            </a:rPr>
            <a:t>.</a:t>
          </a:r>
          <a:endParaRPr lang="en-US">
            <a:effectLst/>
          </a:endParaRPr>
        </a:p>
        <a:p>
          <a:endParaRPr lang="en-US" sz="1100" b="1"/>
        </a:p>
        <a:p>
          <a:r>
            <a:rPr lang="en-US" sz="1100">
              <a:solidFill>
                <a:schemeClr val="dk1"/>
              </a:solidFill>
              <a:effectLst/>
              <a:latin typeface="+mn-lt"/>
              <a:ea typeface="+mn-ea"/>
              <a:cs typeface="+mn-cs"/>
            </a:rPr>
            <a:t>If Channel A and Channel B readings are within 1% and don’t drop rapidly, the gauge is in calibration and the tube is not blocked or leaking.</a:t>
          </a:r>
        </a:p>
        <a:p>
          <a:r>
            <a:rPr lang="en-US" sz="1100" b="1">
              <a:solidFill>
                <a:schemeClr val="dk1"/>
              </a:solidFill>
              <a:effectLst/>
              <a:latin typeface="+mn-lt"/>
              <a:ea typeface="+mn-ea"/>
              <a:cs typeface="+mn-cs"/>
            </a:rPr>
            <a:t>PASS/FAIL: </a:t>
          </a:r>
          <a:r>
            <a:rPr lang="en-US" sz="1100" b="1" i="0">
              <a:solidFill>
                <a:schemeClr val="dk1"/>
              </a:solidFill>
              <a:effectLst/>
              <a:latin typeface="+mn-lt"/>
              <a:ea typeface="+mn-ea"/>
              <a:cs typeface="+mn-cs"/>
            </a:rPr>
            <a:t>±1% of reading or ±0.5 Pa</a:t>
          </a:r>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Check your gauge and tubes before every important test to ensure they will give correct results.  </a:t>
          </a:r>
        </a:p>
        <a:p>
          <a:r>
            <a:rPr lang="en-US" sz="1100">
              <a:solidFill>
                <a:schemeClr val="dk1"/>
              </a:solidFill>
              <a:effectLst/>
              <a:latin typeface="+mn-lt"/>
              <a:ea typeface="+mn-ea"/>
              <a:cs typeface="+mn-cs"/>
            </a:rPr>
            <a:t>Fill out the test form to verify the Field Calibration Check has been performed at time intervals required by the Standard. </a:t>
          </a:r>
        </a:p>
      </xdr:txBody>
    </xdr:sp>
    <xdr:clientData/>
  </xdr:twoCellAnchor>
  <xdr:twoCellAnchor editAs="oneCell">
    <xdr:from>
      <xdr:col>0</xdr:col>
      <xdr:colOff>314325</xdr:colOff>
      <xdr:row>0</xdr:row>
      <xdr:rowOff>152400</xdr:rowOff>
    </xdr:from>
    <xdr:to>
      <xdr:col>1</xdr:col>
      <xdr:colOff>952500</xdr:colOff>
      <xdr:row>2</xdr:row>
      <xdr:rowOff>0</xdr:rowOff>
    </xdr:to>
    <xdr:pic>
      <xdr:nvPicPr>
        <xdr:cNvPr id="3" name="il_fi" descr="http://png-1.findicons.com/files/icons/1753/microsoft_office_2007_orbs/256/office2007_trans.pn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4325" y="152400"/>
          <a:ext cx="1247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9:P51"/>
  <sheetViews>
    <sheetView showGridLines="0" tabSelected="1" zoomScaleNormal="100" workbookViewId="0">
      <selection activeCell="D30" sqref="D30"/>
    </sheetView>
  </sheetViews>
  <sheetFormatPr defaultRowHeight="15" x14ac:dyDescent="0.25"/>
  <cols>
    <col min="1" max="1" width="9.140625" customWidth="1"/>
    <col min="2" max="2" width="16.28515625" customWidth="1"/>
    <col min="3" max="3" width="9.7109375" customWidth="1"/>
    <col min="4" max="4" width="18" customWidth="1"/>
    <col min="5" max="5" width="6" customWidth="1"/>
    <col min="6" max="6" width="17.5703125" customWidth="1"/>
    <col min="7" max="8" width="9.140625" customWidth="1"/>
    <col min="9" max="9" width="7.7109375" customWidth="1"/>
    <col min="10" max="10" width="9" customWidth="1"/>
    <col min="11" max="11" width="16.28515625" customWidth="1"/>
  </cols>
  <sheetData>
    <row r="29" spans="3:9" ht="38.25" customHeight="1" x14ac:dyDescent="0.25"/>
    <row r="30" spans="3:9" x14ac:dyDescent="0.25">
      <c r="C30" s="1" t="s">
        <v>0</v>
      </c>
      <c r="D30" s="22">
        <v>41826</v>
      </c>
      <c r="F30" s="1" t="s">
        <v>20</v>
      </c>
      <c r="G30" s="42">
        <v>41826</v>
      </c>
      <c r="H30" s="42"/>
      <c r="I30" s="42"/>
    </row>
    <row r="31" spans="3:9" x14ac:dyDescent="0.25">
      <c r="C31" s="1" t="s">
        <v>10</v>
      </c>
      <c r="D31" s="22" t="s">
        <v>13</v>
      </c>
      <c r="F31" s="1" t="s">
        <v>18</v>
      </c>
      <c r="G31" s="42" t="s">
        <v>21</v>
      </c>
      <c r="H31" s="42"/>
      <c r="I31" s="42"/>
    </row>
    <row r="32" spans="3:9" x14ac:dyDescent="0.25">
      <c r="C32" s="1" t="str">
        <f>D31 &amp; " Serial Number"</f>
        <v>DM32 Serial Number</v>
      </c>
      <c r="D32" s="24">
        <v>402102</v>
      </c>
      <c r="F32" s="1" t="s">
        <v>19</v>
      </c>
      <c r="G32" s="42" t="s">
        <v>22</v>
      </c>
      <c r="H32" s="42"/>
      <c r="I32" s="42"/>
    </row>
    <row r="33" spans="1:16" x14ac:dyDescent="0.25">
      <c r="C33" s="1" t="s">
        <v>12</v>
      </c>
      <c r="D33" s="23">
        <v>6000</v>
      </c>
    </row>
    <row r="34" spans="1:16" x14ac:dyDescent="0.25">
      <c r="D34" s="43"/>
      <c r="E34" s="43"/>
      <c r="F34" s="43"/>
    </row>
    <row r="35" spans="1:16" x14ac:dyDescent="0.25">
      <c r="C35" s="1"/>
    </row>
    <row r="36" spans="1:16" ht="22.5" customHeight="1" x14ac:dyDescent="0.25">
      <c r="C36" s="1"/>
      <c r="D36" s="18" t="s">
        <v>6</v>
      </c>
      <c r="E36" s="17"/>
      <c r="F36" s="18" t="s">
        <v>7</v>
      </c>
      <c r="G36" s="17"/>
      <c r="H36" s="18" t="s">
        <v>8</v>
      </c>
      <c r="I36" s="18"/>
      <c r="J36" s="3"/>
    </row>
    <row r="37" spans="1:16" ht="15.75" thickBot="1" x14ac:dyDescent="0.3">
      <c r="A37" s="16" t="s">
        <v>14</v>
      </c>
      <c r="B37" s="10" t="s">
        <v>17</v>
      </c>
      <c r="C37" s="21" t="s">
        <v>11</v>
      </c>
      <c r="D37" s="5" t="s">
        <v>4</v>
      </c>
      <c r="E37" s="9" t="s">
        <v>3</v>
      </c>
      <c r="F37" s="5" t="s">
        <v>1</v>
      </c>
    </row>
    <row r="38" spans="1:16" ht="26.25" thickBot="1" x14ac:dyDescent="0.4">
      <c r="B38" s="7"/>
      <c r="C38" s="8"/>
      <c r="D38" s="12">
        <v>25</v>
      </c>
      <c r="F38" s="13">
        <v>25.6</v>
      </c>
      <c r="G38" s="2" t="s">
        <v>9</v>
      </c>
      <c r="H38" s="41" t="str">
        <f>IF(AND(J38="PASS", L38&gt;=0.01),ROUND(M38,1) &amp; " Pa", IF(AND(J38="PASS", M38&gt;=0.5),ROUND(L38*100,2) &amp;" %",ROUND(L38*100,2) &amp;" %"))</f>
        <v>0.3 Pa</v>
      </c>
      <c r="I38" s="41"/>
      <c r="J38" s="31" t="str">
        <f>IF(OR(L38&lt;0.01,M38&lt;0.5), "PASS","FAIL")</f>
        <v>PASS</v>
      </c>
      <c r="L38" s="37">
        <f>IFERROR(ABS(((ABS(D38)-ABS(F38))/2)/((ABS(D38)+ABS(F38))/2)),"")</f>
        <v>1.185770750988145E-2</v>
      </c>
      <c r="M38" s="38">
        <f>ABS(ABS(D38)-ABS(F38))/2</f>
        <v>0.30000000000000071</v>
      </c>
      <c r="O38" s="35"/>
      <c r="P38" s="35"/>
    </row>
    <row r="39" spans="1:16" ht="9.75" customHeight="1" x14ac:dyDescent="0.25">
      <c r="B39" s="7"/>
      <c r="C39" s="8"/>
      <c r="H39" s="36"/>
      <c r="I39" s="36"/>
      <c r="J39" s="32"/>
      <c r="L39" s="39"/>
      <c r="M39" s="40"/>
    </row>
    <row r="40" spans="1:16" ht="19.5" thickBot="1" x14ac:dyDescent="0.3">
      <c r="A40" s="16" t="s">
        <v>16</v>
      </c>
      <c r="B40" s="19" t="str">
        <f>"Connect " &amp; IF(OR($D$33=200,$D$33=300,$D$33=400,$D$33="3000SR"),"Green", "Yellow")</f>
        <v>Connect Yellow</v>
      </c>
      <c r="C40" s="20" t="s">
        <v>11</v>
      </c>
      <c r="D40" s="4" t="s">
        <v>5</v>
      </c>
      <c r="E40" s="11" t="s">
        <v>3</v>
      </c>
      <c r="F40" s="4" t="s">
        <v>2</v>
      </c>
      <c r="H40" s="36"/>
      <c r="I40" s="36"/>
      <c r="J40" s="32"/>
      <c r="L40" s="39"/>
      <c r="M40" s="40"/>
    </row>
    <row r="41" spans="1:16" ht="26.25" thickBot="1" x14ac:dyDescent="0.4">
      <c r="B41" s="7"/>
      <c r="C41" s="8"/>
      <c r="D41" s="14">
        <v>242</v>
      </c>
      <c r="F41" s="15">
        <v>-243</v>
      </c>
      <c r="G41" s="2" t="s">
        <v>9</v>
      </c>
      <c r="H41" s="41" t="str">
        <f>IF(AND(J41="PASS", L41&gt;=0.01),ROUND(M41,1) &amp; " Pa", IF(AND(J41="PASS", M41&gt;=0.5),ROUND(L41*100,2) &amp;" %",ROUND(L41*100,2) &amp;" %"))</f>
        <v>0.21 %</v>
      </c>
      <c r="I41" s="41"/>
      <c r="J41" s="31" t="str">
        <f>IF(OR(L41&lt;0.01,M41&lt;0.5), "PASS","FAIL")</f>
        <v>PASS</v>
      </c>
      <c r="L41" s="37">
        <f>IFERROR(ABS(((ABS(D41)-ABS(F41))/2)/((ABS(D41)+ABS(F41))/2)),"")</f>
        <v>2.0618556701030928E-3</v>
      </c>
      <c r="M41" s="38">
        <f>ABS(ABS(D41)-ABS(F41))/2</f>
        <v>0.5</v>
      </c>
      <c r="O41" s="29"/>
    </row>
    <row r="42" spans="1:16" ht="9" customHeight="1" x14ac:dyDescent="0.25">
      <c r="B42" s="7"/>
      <c r="C42" s="8"/>
      <c r="H42" s="36"/>
      <c r="I42" s="36"/>
      <c r="J42" s="32"/>
      <c r="L42" s="39"/>
      <c r="M42" s="40"/>
    </row>
    <row r="43" spans="1:16" ht="19.5" thickBot="1" x14ac:dyDescent="0.3">
      <c r="A43" s="16" t="s">
        <v>15</v>
      </c>
      <c r="B43" s="19" t="str">
        <f>"Connect " &amp; IF(OR($D$33=200,$D$33=300,$D$33=400,$D$33="3000SR"),"Blue", "Red")</f>
        <v>Connect Red</v>
      </c>
      <c r="C43" s="20" t="s">
        <v>11</v>
      </c>
      <c r="D43" s="4" t="s">
        <v>5</v>
      </c>
      <c r="E43" s="11" t="s">
        <v>3</v>
      </c>
      <c r="F43" s="4" t="s">
        <v>2</v>
      </c>
      <c r="H43" s="36"/>
      <c r="I43" s="36"/>
      <c r="J43" s="32"/>
      <c r="L43" s="39"/>
      <c r="M43" s="40"/>
    </row>
    <row r="44" spans="1:16" ht="26.25" thickBot="1" x14ac:dyDescent="0.4">
      <c r="B44" s="6"/>
      <c r="D44" s="14">
        <v>64.400000000000006</v>
      </c>
      <c r="F44" s="15">
        <v>-67.7</v>
      </c>
      <c r="G44" s="2" t="s">
        <v>9</v>
      </c>
      <c r="H44" s="41" t="str">
        <f>IF(AND(J44="PASS", L44&gt;=0.01),ROUND(M44,1) &amp; " Pa", IF(AND(J44="PASS", M44&gt;=0.5),ROUND(L44*100,2) &amp;" %",ROUND(L44*100,2) &amp;" %"))</f>
        <v>2.5 %</v>
      </c>
      <c r="I44" s="41"/>
      <c r="J44" s="31" t="str">
        <f>IF(OR(L44&lt;0.01,M44&lt;0.5), "PASS","FAIL")</f>
        <v>FAIL</v>
      </c>
      <c r="L44" s="37">
        <f>IFERROR(ABS(((ABS(D44)-ABS(F44))/2)/((ABS(D44)+ABS(F44))/2)),"")</f>
        <v>2.4981074943224803E-2</v>
      </c>
      <c r="M44" s="38">
        <f>ABS(ABS(D44)-ABS(F44))/2</f>
        <v>1.6499999999999986</v>
      </c>
      <c r="O44" s="29"/>
    </row>
    <row r="45" spans="1:16" ht="9" customHeight="1" x14ac:dyDescent="0.25">
      <c r="H45" s="36"/>
      <c r="I45" s="36"/>
      <c r="J45" s="32"/>
      <c r="L45" s="39"/>
      <c r="M45" s="40"/>
    </row>
    <row r="46" spans="1:16" ht="19.5" thickBot="1" x14ac:dyDescent="0.3">
      <c r="A46" s="16" t="s">
        <v>23</v>
      </c>
      <c r="B46" s="16"/>
      <c r="C46" s="25" t="s">
        <v>24</v>
      </c>
      <c r="D46" s="30" t="s">
        <v>25</v>
      </c>
      <c r="F46" s="30" t="s">
        <v>26</v>
      </c>
      <c r="H46" s="36"/>
      <c r="I46" s="36"/>
      <c r="J46" s="32"/>
      <c r="L46" s="39"/>
      <c r="M46" s="40"/>
    </row>
    <row r="47" spans="1:16" ht="26.25" thickBot="1" x14ac:dyDescent="0.4">
      <c r="B47" s="6"/>
      <c r="D47" s="26">
        <v>0.1</v>
      </c>
      <c r="E47" s="27"/>
      <c r="F47" s="26">
        <v>0.2</v>
      </c>
      <c r="G47" s="2" t="s">
        <v>9</v>
      </c>
      <c r="H47" s="41" t="str">
        <f>IF(AND(J47="PASS", L47&gt;=0.01),ROUND(M47,1) &amp; " Pa", IF(AND(J47="PASS", M47&gt;=0.5),ROUND(L47*100,2) &amp;" %",ROUND(L47*100,2) &amp;" %"))</f>
        <v>0.1 Pa</v>
      </c>
      <c r="I47" s="41"/>
      <c r="J47" s="31" t="str">
        <f>IF(OR(L47&lt;0.01,M47&lt;0.5), "PASS","FAIL")</f>
        <v>PASS</v>
      </c>
      <c r="L47" s="37">
        <f>IFERROR(ABS(((ABS(D47)-ABS(F47))/2)/((ABS(D47)+ABS(F47))/2)),"")</f>
        <v>0.33333333333333331</v>
      </c>
      <c r="M47" s="38">
        <f>ABS(ABS(D47)-ABS(F47))/2</f>
        <v>0.05</v>
      </c>
      <c r="O47" s="29"/>
    </row>
    <row r="48" spans="1:16" ht="9" customHeight="1" x14ac:dyDescent="0.25"/>
    <row r="49" spans="1:12" ht="18.75" x14ac:dyDescent="0.25">
      <c r="B49" s="16"/>
      <c r="C49" s="25"/>
      <c r="J49" s="33" t="str">
        <f>CONCATENATE("This gauge ", IF(AND(J38="PASS",J41="PASS",J44="PASS",J47="PASS"),"PASSES","FAILS "), " the field calibration check")</f>
        <v>This gauge FAILS  the field calibration check</v>
      </c>
      <c r="L49" s="34" t="str">
        <f>IF(AND(J38="PASS",J41="PASS",J44="PASS",J47="PASS"), "PASS", "FAIL")</f>
        <v>FAIL</v>
      </c>
    </row>
    <row r="50" spans="1:12" x14ac:dyDescent="0.25">
      <c r="A50" s="28" t="str">
        <f>IF(L49="FAIL","     If the gauge FAILS, repeat Steps 1-4","")</f>
        <v xml:space="preserve">     If the gauge FAILS, repeat Steps 1-4</v>
      </c>
      <c r="B50" s="16"/>
      <c r="C50" s="25"/>
    </row>
    <row r="51" spans="1:12" x14ac:dyDescent="0.25">
      <c r="A51" s="28" t="str">
        <f>IF(L49="FAIL","     If the gauge still FAILS, contact support@retrotec.com","")</f>
        <v xml:space="preserve">     If the gauge still FAILS, contact support@retrotec.com</v>
      </c>
    </row>
  </sheetData>
  <sheetProtection algorithmName="SHA-512" hashValue="b3AEBd8AH596DamIW1p10hgbohqtVZWdcaCW442JzOS8jnsThqHvLRbSJeomYoUOk6wstPkGHu/Gx6aFoy6U4Q==" saltValue="ZKD5OKaSz5TQMhWvl5OLJw==" spinCount="100000" sheet="1" objects="1" scenarios="1" selectLockedCells="1"/>
  <mergeCells count="7">
    <mergeCell ref="H41:I41"/>
    <mergeCell ref="H44:I44"/>
    <mergeCell ref="H47:I47"/>
    <mergeCell ref="H38:I38"/>
    <mergeCell ref="G30:I30"/>
    <mergeCell ref="G31:I31"/>
    <mergeCell ref="G32:I32"/>
  </mergeCells>
  <conditionalFormatting sqref="J38">
    <cfRule type="expression" dxfId="9" priority="15">
      <formula>IF(J38="PASS",TRUE,FALSE)</formula>
    </cfRule>
    <cfRule type="expression" dxfId="8" priority="16">
      <formula>IF(J38="FAIL",TRUE,FALSE)</formula>
    </cfRule>
  </conditionalFormatting>
  <conditionalFormatting sqref="J49">
    <cfRule type="expression" dxfId="7" priority="7">
      <formula>IF(L49="PASS",TRUE,FALSE)</formula>
    </cfRule>
    <cfRule type="expression" dxfId="6" priority="8">
      <formula>IF(L49="FAIL",TRUE,FALSE)</formula>
    </cfRule>
  </conditionalFormatting>
  <conditionalFormatting sqref="J41">
    <cfRule type="expression" dxfId="5" priority="5">
      <formula>IF(J41="PASS",TRUE,FALSE)</formula>
    </cfRule>
    <cfRule type="expression" dxfId="4" priority="6">
      <formula>IF(J41="FAIL",TRUE,FALSE)</formula>
    </cfRule>
  </conditionalFormatting>
  <conditionalFormatting sqref="J44">
    <cfRule type="expression" dxfId="3" priority="3">
      <formula>IF(J44="PASS",TRUE,FALSE)</formula>
    </cfRule>
    <cfRule type="expression" dxfId="2" priority="4">
      <formula>IF(J44="FAIL",TRUE,FALSE)</formula>
    </cfRule>
  </conditionalFormatting>
  <conditionalFormatting sqref="J47">
    <cfRule type="expression" dxfId="1" priority="1">
      <formula>IF(J47="PASS",TRUE,FALSE)</formula>
    </cfRule>
    <cfRule type="expression" dxfId="0" priority="2">
      <formula>IF(J47="FAIL",TRUE,FALSE)</formula>
    </cfRule>
  </conditionalFormatting>
  <dataValidations count="3">
    <dataValidation type="list" allowBlank="1" showInputMessage="1" showErrorMessage="1" sqref="D33">
      <formula1>"200,300,400,1000,2000,3000,3000SR,4000,5000,6000"</formula1>
    </dataValidation>
    <dataValidation type="date" allowBlank="1" showInputMessage="1" showErrorMessage="1" errorTitle="Date format incorrect" error="Date must be in the format:_x000a_YYYY-MM-DD_x000a__x000a_where:_x000a_YYYY=Year_x000a_MM=Month_x000a_DD=Day" sqref="D30 G30">
      <formula1>29221</formula1>
      <formula2>54789</formula2>
    </dataValidation>
    <dataValidation type="list" allowBlank="1" showInputMessage="1" showErrorMessage="1" sqref="D31">
      <formula1>"DM-2, DM32"</formula1>
    </dataValidation>
  </dataValidations>
  <pageMargins left="0.25" right="0.25" top="0.75" bottom="0.75" header="0.3" footer="0.3"/>
  <pageSetup scale="7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Gauge</vt:lpstr>
      <vt:lpstr>Gauge!Print_Area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dc:creator>
  <cp:lastModifiedBy>Stephen Wong</cp:lastModifiedBy>
  <cp:lastPrinted>2015-09-16T22:39:56Z</cp:lastPrinted>
  <dcterms:created xsi:type="dcterms:W3CDTF">2015-08-26T20:39:25Z</dcterms:created>
  <dcterms:modified xsi:type="dcterms:W3CDTF">2016-04-19T16:20:12Z</dcterms:modified>
</cp:coreProperties>
</file>